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360" windowHeight="7755"/>
  </bookViews>
  <sheets>
    <sheet name="Sheet1" sheetId="4" r:id="rId1"/>
  </sheets>
  <calcPr calcId="124519"/>
</workbook>
</file>

<file path=xl/calcChain.xml><?xml version="1.0" encoding="utf-8"?>
<calcChain xmlns="http://schemas.openxmlformats.org/spreadsheetml/2006/main">
  <c r="O15" i="4"/>
  <c r="M15"/>
  <c r="O14"/>
  <c r="M14"/>
  <c r="O13"/>
  <c r="N13"/>
  <c r="M13"/>
  <c r="O12"/>
  <c r="M12"/>
  <c r="N12" s="1"/>
  <c r="O11"/>
  <c r="M11"/>
  <c r="N11" s="1"/>
  <c r="O10"/>
  <c r="M10"/>
  <c r="N10" s="1"/>
  <c r="S12" l="1"/>
  <c r="T12" s="1"/>
  <c r="S11"/>
  <c r="T11" s="1"/>
  <c r="S13"/>
  <c r="S10"/>
  <c r="T13"/>
  <c r="N15"/>
  <c r="S15" s="1"/>
  <c r="T15" s="1"/>
  <c r="T10"/>
  <c r="N14"/>
  <c r="S14" s="1"/>
  <c r="T14" s="1"/>
</calcChain>
</file>

<file path=xl/sharedStrings.xml><?xml version="1.0" encoding="utf-8"?>
<sst xmlns="http://schemas.openxmlformats.org/spreadsheetml/2006/main" count="66" uniqueCount="45">
  <si>
    <t>SL NO.</t>
  </si>
  <si>
    <t>REMARKS</t>
  </si>
  <si>
    <t>FORM-XIII</t>
  </si>
  <si>
    <t>Name and Adress of Contractor</t>
  </si>
  <si>
    <t>Nature and Location of Work</t>
  </si>
  <si>
    <t>SKILLED</t>
  </si>
  <si>
    <t>See Rule78 (l)(a)(i)</t>
  </si>
  <si>
    <t>REGISTER OF WAGES</t>
  </si>
  <si>
    <t>NAME OF WORKMEN</t>
  </si>
  <si>
    <t>SERIAL NO IN THE REGISTER OF WORKMEN</t>
  </si>
  <si>
    <t>DESIGNATION NATURE OF WORK DONE</t>
  </si>
  <si>
    <t>NO. OF DAYS WORKED</t>
  </si>
  <si>
    <t>UNITS OF WORK DONE</t>
  </si>
  <si>
    <t>AMOUNT OF WAGES EARNEDE</t>
  </si>
  <si>
    <t>BASIC WAGES</t>
  </si>
  <si>
    <t>DEARNESS ALLOWANCES</t>
  </si>
  <si>
    <t>OVER TIME</t>
  </si>
  <si>
    <t>OTHER CASH PAYMENTS NATURE OF PAYMENT OF TO BE INDICATED</t>
  </si>
  <si>
    <t>TOTAL</t>
  </si>
  <si>
    <t>DEDUCTION, IF ANY(INDICATE NATURE)</t>
  </si>
  <si>
    <t>ESI</t>
  </si>
  <si>
    <t>PF</t>
  </si>
  <si>
    <t>EPF</t>
  </si>
  <si>
    <t>LABOUR WELFARE</t>
  </si>
  <si>
    <t>TOTAL DEDUCTION</t>
  </si>
  <si>
    <t>NET AMOUNT PAID</t>
  </si>
  <si>
    <t>SIGNATURE/THUMB IMPRESSION OF WORKMEN</t>
  </si>
  <si>
    <t>INITIAL OF CONTRACTOR OF HIS REPERSENTATIVE</t>
  </si>
  <si>
    <t>-</t>
  </si>
  <si>
    <t xml:space="preserve">SITC of 66kV GIS Switching Sub Station  Sawada Ghevra </t>
  </si>
  <si>
    <t>ADITYA KUMAR RAI</t>
  </si>
  <si>
    <t>SANJU VISHWAKRMA</t>
  </si>
  <si>
    <t>RAMPRAKASH VISHWAKRMA</t>
  </si>
  <si>
    <t>ASHOK BAITHA</t>
  </si>
  <si>
    <t xml:space="preserve">RAMPAWAN BAITHA </t>
  </si>
  <si>
    <t xml:space="preserve">DEEPAK KUMAR </t>
  </si>
  <si>
    <t>UN-SKILLED</t>
  </si>
  <si>
    <t>DAILY RATE OF WAGES/ PIECE RATE</t>
  </si>
  <si>
    <t>21</t>
  </si>
  <si>
    <t>18</t>
  </si>
  <si>
    <t>For The Month of JUNE "23</t>
  </si>
  <si>
    <r>
      <rPr>
        <b/>
        <sz val="16"/>
        <color theme="1"/>
        <rFont val="Arial"/>
        <family val="2"/>
      </rPr>
      <t>CG Power and Industrial Solution Limited</t>
    </r>
    <r>
      <rPr>
        <sz val="16"/>
        <color theme="1"/>
        <rFont val="Arial"/>
        <family val="2"/>
      </rPr>
      <t xml:space="preserve">  AIHP Signature Tower, Plot No 418 &amp; 419 1st Floor Wing B Udyog Vihar Phase-iv, Gurugram 122015 Haryana (</t>
    </r>
    <r>
      <rPr>
        <b/>
        <sz val="16"/>
        <color theme="1"/>
        <rFont val="Arial"/>
        <family val="2"/>
      </rPr>
      <t>Name and Adress of Sub Contractor :- TRINITY INFRACON PVT.LTD. Address:X-1913, GALI NO.10, RAJ GARH COLONY EXTN-II, GANDHI NAGAR-31</t>
    </r>
  </si>
  <si>
    <r>
      <rPr>
        <b/>
        <sz val="16"/>
        <color theme="1"/>
        <rFont val="Arial"/>
        <family val="2"/>
      </rPr>
      <t xml:space="preserve">Name and adress of the Establishment in/under which contract is carried on </t>
    </r>
    <r>
      <rPr>
        <sz val="16"/>
        <color theme="1"/>
        <rFont val="Arial"/>
        <family val="2"/>
      </rPr>
      <t xml:space="preserve"> C/o TPDDL 66kV Switching S/s  Sawada Ghevra</t>
    </r>
  </si>
  <si>
    <r>
      <t xml:space="preserve">Name and Adress of Principal Employer  </t>
    </r>
    <r>
      <rPr>
        <sz val="16"/>
        <color theme="1"/>
        <rFont val="Arial"/>
        <family val="2"/>
      </rPr>
      <t>TPDDL NDPL House, Hudson Lines, Kingways Camp Delhi 110009</t>
    </r>
  </si>
  <si>
    <t>Arear of the month of April &amp; May 23'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</si>
</sst>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1" fillId="3" borderId="7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1" fontId="10" fillId="0" borderId="1" xfId="0" applyNumberFormat="1" applyFont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5"/>
  <sheetViews>
    <sheetView tabSelected="1" view="pageBreakPreview" zoomScale="60" workbookViewId="0">
      <selection activeCell="D13" sqref="D13"/>
    </sheetView>
  </sheetViews>
  <sheetFormatPr defaultRowHeight="15"/>
  <cols>
    <col min="1" max="1" width="11.5703125" bestFit="1" customWidth="1"/>
    <col min="2" max="2" width="46.7109375" customWidth="1"/>
    <col min="3" max="3" width="14.85546875" customWidth="1"/>
    <col min="4" max="4" width="16" customWidth="1"/>
    <col min="5" max="5" width="11.28515625" bestFit="1" customWidth="1"/>
    <col min="6" max="6" width="14.140625" customWidth="1"/>
    <col min="7" max="7" width="13.5703125" customWidth="1"/>
    <col min="8" max="8" width="13.85546875" customWidth="1"/>
    <col min="9" max="10" width="12.28515625" customWidth="1"/>
    <col min="11" max="11" width="10" customWidth="1"/>
    <col min="12" max="13" width="15.28515625" customWidth="1"/>
    <col min="14" max="14" width="8.28515625" customWidth="1"/>
    <col min="15" max="15" width="8.85546875" customWidth="1"/>
    <col min="16" max="16" width="5.140625" bestFit="1" customWidth="1"/>
    <col min="17" max="17" width="8.140625" customWidth="1"/>
    <col min="18" max="18" width="1.7109375" hidden="1" customWidth="1"/>
    <col min="19" max="19" width="10.85546875" customWidth="1"/>
    <col min="20" max="20" width="10.7109375" customWidth="1"/>
    <col min="21" max="21" width="26.28515625" customWidth="1"/>
    <col min="22" max="22" width="13.5703125" customWidth="1"/>
    <col min="23" max="23" width="8.42578125" bestFit="1" customWidth="1"/>
  </cols>
  <sheetData>
    <row r="1" spans="1:23">
      <c r="A1" s="18" t="s">
        <v>2</v>
      </c>
      <c r="B1" s="1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30" customHeight="1">
      <c r="A2" s="19" t="s">
        <v>6</v>
      </c>
      <c r="B2" s="19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3" t="s">
        <v>40</v>
      </c>
      <c r="T2" s="33"/>
      <c r="U2" s="33"/>
      <c r="V2" s="1"/>
      <c r="W2" s="1"/>
    </row>
    <row r="3" spans="1:23" ht="26.25">
      <c r="A3" s="20" t="s">
        <v>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</row>
    <row r="4" spans="1:23" ht="26.25">
      <c r="A4" s="1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75.75" customHeight="1">
      <c r="A5" s="21" t="s">
        <v>3</v>
      </c>
      <c r="B5" s="21"/>
      <c r="C5" s="22" t="s">
        <v>41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 t="s">
        <v>42</v>
      </c>
      <c r="S5" s="22"/>
      <c r="T5" s="22"/>
      <c r="U5" s="22"/>
      <c r="V5" s="22"/>
      <c r="W5" s="22"/>
    </row>
    <row r="6" spans="1:23" ht="44.25" customHeight="1">
      <c r="A6" s="23" t="s">
        <v>4</v>
      </c>
      <c r="B6" s="23"/>
      <c r="C6" s="24" t="s">
        <v>29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5" t="s">
        <v>43</v>
      </c>
      <c r="S6" s="26"/>
      <c r="T6" s="26"/>
      <c r="U6" s="26"/>
      <c r="V6" s="26"/>
      <c r="W6" s="26"/>
    </row>
    <row r="7" spans="1:2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5.75">
      <c r="A8" s="27" t="s">
        <v>0</v>
      </c>
      <c r="B8" s="27" t="s">
        <v>8</v>
      </c>
      <c r="C8" s="29" t="s">
        <v>9</v>
      </c>
      <c r="D8" s="29" t="s">
        <v>10</v>
      </c>
      <c r="E8" s="29" t="s">
        <v>11</v>
      </c>
      <c r="F8" s="29" t="s">
        <v>12</v>
      </c>
      <c r="G8" s="29" t="s">
        <v>37</v>
      </c>
      <c r="H8" s="34" t="s">
        <v>13</v>
      </c>
      <c r="I8" s="35"/>
      <c r="J8" s="35"/>
      <c r="K8" s="35"/>
      <c r="L8" s="36"/>
      <c r="M8" s="37" t="s">
        <v>18</v>
      </c>
      <c r="N8" s="34" t="s">
        <v>19</v>
      </c>
      <c r="O8" s="35"/>
      <c r="P8" s="35"/>
      <c r="Q8" s="35"/>
      <c r="R8" s="35"/>
      <c r="S8" s="35"/>
      <c r="T8" s="39" t="s">
        <v>25</v>
      </c>
      <c r="U8" s="39" t="s">
        <v>26</v>
      </c>
      <c r="V8" s="39" t="s">
        <v>27</v>
      </c>
      <c r="W8" s="31" t="s">
        <v>1</v>
      </c>
    </row>
    <row r="9" spans="1:23" ht="110.25">
      <c r="A9" s="28"/>
      <c r="B9" s="28"/>
      <c r="C9" s="30"/>
      <c r="D9" s="30"/>
      <c r="E9" s="30"/>
      <c r="F9" s="30"/>
      <c r="G9" s="30"/>
      <c r="H9" s="3" t="s">
        <v>14</v>
      </c>
      <c r="I9" s="4" t="s">
        <v>15</v>
      </c>
      <c r="J9" s="4" t="s">
        <v>44</v>
      </c>
      <c r="K9" s="3" t="s">
        <v>16</v>
      </c>
      <c r="L9" s="4" t="s">
        <v>17</v>
      </c>
      <c r="M9" s="38"/>
      <c r="N9" s="5" t="s">
        <v>20</v>
      </c>
      <c r="O9" s="6" t="s">
        <v>21</v>
      </c>
      <c r="P9" s="5" t="s">
        <v>22</v>
      </c>
      <c r="Q9" s="5" t="s">
        <v>23</v>
      </c>
      <c r="R9" s="6"/>
      <c r="S9" s="5" t="s">
        <v>24</v>
      </c>
      <c r="T9" s="40"/>
      <c r="U9" s="40"/>
      <c r="V9" s="40"/>
      <c r="W9" s="32"/>
    </row>
    <row r="10" spans="1:23" ht="70.5" customHeight="1">
      <c r="A10" s="7">
        <v>1</v>
      </c>
      <c r="B10" s="17" t="s">
        <v>31</v>
      </c>
      <c r="C10" s="8">
        <v>1</v>
      </c>
      <c r="D10" s="8" t="s">
        <v>36</v>
      </c>
      <c r="E10" s="9" t="s">
        <v>38</v>
      </c>
      <c r="F10" s="10" t="s">
        <v>28</v>
      </c>
      <c r="G10" s="8">
        <v>17235</v>
      </c>
      <c r="H10" s="8">
        <v>10500</v>
      </c>
      <c r="I10" s="8" t="s">
        <v>28</v>
      </c>
      <c r="J10" s="8"/>
      <c r="K10" s="8" t="s">
        <v>28</v>
      </c>
      <c r="L10" s="8">
        <v>1565</v>
      </c>
      <c r="M10" s="8">
        <f>SUM(H10:L10)</f>
        <v>12065</v>
      </c>
      <c r="N10" s="11">
        <f>M10*0.75%</f>
        <v>90.487499999999997</v>
      </c>
      <c r="O10" s="11">
        <f>H10*12%</f>
        <v>1260</v>
      </c>
      <c r="P10" s="8">
        <v>0</v>
      </c>
      <c r="Q10" s="8">
        <v>0</v>
      </c>
      <c r="R10" s="8" t="s">
        <v>28</v>
      </c>
      <c r="S10" s="11">
        <f>N10+O10+Q10</f>
        <v>1350.4875</v>
      </c>
      <c r="T10" s="12">
        <f>M10-S10</f>
        <v>10714.512500000001</v>
      </c>
      <c r="U10" s="13"/>
      <c r="V10" s="13"/>
      <c r="W10" s="14"/>
    </row>
    <row r="11" spans="1:23" ht="75.75" customHeight="1">
      <c r="A11" s="8">
        <v>2</v>
      </c>
      <c r="B11" s="17" t="s">
        <v>32</v>
      </c>
      <c r="C11" s="8">
        <v>2</v>
      </c>
      <c r="D11" s="8" t="s">
        <v>5</v>
      </c>
      <c r="E11" s="8">
        <v>21</v>
      </c>
      <c r="F11" s="10" t="s">
        <v>28</v>
      </c>
      <c r="G11" s="8">
        <v>20905</v>
      </c>
      <c r="H11" s="8">
        <v>10500</v>
      </c>
      <c r="I11" s="8" t="s">
        <v>28</v>
      </c>
      <c r="J11" s="8">
        <v>1096</v>
      </c>
      <c r="K11" s="8" t="s">
        <v>28</v>
      </c>
      <c r="L11" s="8">
        <v>4134</v>
      </c>
      <c r="M11" s="8">
        <f>SUM(H11:L11)</f>
        <v>15730</v>
      </c>
      <c r="N11" s="11">
        <f>M11*0.75%</f>
        <v>117.97499999999999</v>
      </c>
      <c r="O11" s="11">
        <f>H11*12%</f>
        <v>1260</v>
      </c>
      <c r="P11" s="8">
        <v>0</v>
      </c>
      <c r="Q11" s="8">
        <v>0</v>
      </c>
      <c r="R11" s="8" t="s">
        <v>28</v>
      </c>
      <c r="S11" s="11">
        <f>N11+O11+Q11</f>
        <v>1377.9749999999999</v>
      </c>
      <c r="T11" s="12">
        <f>M11-S11</f>
        <v>14352.025</v>
      </c>
      <c r="U11" s="8"/>
      <c r="V11" s="15"/>
      <c r="W11" s="16"/>
    </row>
    <row r="12" spans="1:23" ht="75.75" customHeight="1">
      <c r="A12" s="7">
        <v>3</v>
      </c>
      <c r="B12" s="17" t="s">
        <v>30</v>
      </c>
      <c r="C12" s="8">
        <v>3</v>
      </c>
      <c r="D12" s="8" t="s">
        <v>5</v>
      </c>
      <c r="E12" s="9" t="s">
        <v>39</v>
      </c>
      <c r="F12" s="10" t="s">
        <v>28</v>
      </c>
      <c r="G12" s="8">
        <v>20905</v>
      </c>
      <c r="H12" s="8">
        <v>9000</v>
      </c>
      <c r="I12" s="8" t="s">
        <v>28</v>
      </c>
      <c r="J12" s="8"/>
      <c r="K12" s="8" t="s">
        <v>28</v>
      </c>
      <c r="L12" s="8">
        <v>3543</v>
      </c>
      <c r="M12" s="8">
        <f>SUM(H12:L12)</f>
        <v>12543</v>
      </c>
      <c r="N12" s="11">
        <f>M12*0.75%</f>
        <v>94.072499999999991</v>
      </c>
      <c r="O12" s="8">
        <f>H12*12%</f>
        <v>1080</v>
      </c>
      <c r="P12" s="8">
        <v>0</v>
      </c>
      <c r="Q12" s="8">
        <v>0</v>
      </c>
      <c r="R12" s="8" t="s">
        <v>28</v>
      </c>
      <c r="S12" s="11">
        <f>N12+O12+Q12</f>
        <v>1174.0725</v>
      </c>
      <c r="T12" s="12">
        <f>M12-S12</f>
        <v>11368.9275</v>
      </c>
      <c r="U12" s="8"/>
      <c r="V12" s="15"/>
      <c r="W12" s="16"/>
    </row>
    <row r="13" spans="1:23" ht="75.75" customHeight="1">
      <c r="A13" s="8">
        <v>4</v>
      </c>
      <c r="B13" s="17" t="s">
        <v>34</v>
      </c>
      <c r="C13" s="8">
        <v>4</v>
      </c>
      <c r="D13" s="8" t="s">
        <v>5</v>
      </c>
      <c r="E13" s="8">
        <v>11</v>
      </c>
      <c r="F13" s="10" t="s">
        <v>28</v>
      </c>
      <c r="G13" s="8">
        <v>20905</v>
      </c>
      <c r="H13" s="8">
        <v>5500</v>
      </c>
      <c r="I13" s="8"/>
      <c r="J13" s="8"/>
      <c r="K13" s="8"/>
      <c r="L13" s="8">
        <v>2165</v>
      </c>
      <c r="M13" s="8">
        <f t="shared" ref="M13:M15" si="0">SUM(H13:L13)</f>
        <v>7665</v>
      </c>
      <c r="N13" s="11">
        <f t="shared" ref="N13:N15" si="1">M13*0.75%</f>
        <v>57.487499999999997</v>
      </c>
      <c r="O13" s="11">
        <f t="shared" ref="O13:O15" si="2">H13*12%</f>
        <v>660</v>
      </c>
      <c r="P13" s="8">
        <v>0</v>
      </c>
      <c r="Q13" s="8">
        <v>0</v>
      </c>
      <c r="R13" s="8" t="s">
        <v>28</v>
      </c>
      <c r="S13" s="11">
        <f>N13+O13+Q13</f>
        <v>717.48749999999995</v>
      </c>
      <c r="T13" s="12">
        <f>M13-S13</f>
        <v>6947.5124999999998</v>
      </c>
      <c r="U13" s="8"/>
      <c r="V13" s="10"/>
      <c r="W13" s="16"/>
    </row>
    <row r="14" spans="1:23" ht="75.75" customHeight="1">
      <c r="A14" s="7">
        <v>5</v>
      </c>
      <c r="B14" s="17" t="s">
        <v>33</v>
      </c>
      <c r="C14" s="8">
        <v>5</v>
      </c>
      <c r="D14" s="8" t="s">
        <v>5</v>
      </c>
      <c r="E14" s="8">
        <v>11</v>
      </c>
      <c r="F14" s="10" t="s">
        <v>28</v>
      </c>
      <c r="G14" s="8">
        <v>20905</v>
      </c>
      <c r="H14" s="8">
        <v>5500</v>
      </c>
      <c r="I14" s="8"/>
      <c r="J14" s="8"/>
      <c r="K14" s="8"/>
      <c r="L14" s="8">
        <v>2165</v>
      </c>
      <c r="M14" s="8">
        <f t="shared" si="0"/>
        <v>7665</v>
      </c>
      <c r="N14" s="11">
        <f t="shared" si="1"/>
        <v>57.487499999999997</v>
      </c>
      <c r="O14" s="11">
        <f t="shared" si="2"/>
        <v>660</v>
      </c>
      <c r="P14" s="8">
        <v>0</v>
      </c>
      <c r="Q14" s="8">
        <v>0</v>
      </c>
      <c r="R14" s="8" t="s">
        <v>28</v>
      </c>
      <c r="S14" s="11">
        <f t="shared" ref="S14:S15" si="3">N14+O14+Q14</f>
        <v>717.48749999999995</v>
      </c>
      <c r="T14" s="12">
        <f t="shared" ref="T14:T15" si="4">M14-S14</f>
        <v>6947.5124999999998</v>
      </c>
      <c r="U14" s="8"/>
      <c r="V14" s="10"/>
      <c r="W14" s="16"/>
    </row>
    <row r="15" spans="1:23" ht="75.75" customHeight="1">
      <c r="A15" s="8">
        <v>6</v>
      </c>
      <c r="B15" s="17" t="s">
        <v>35</v>
      </c>
      <c r="C15" s="8">
        <v>6</v>
      </c>
      <c r="D15" s="8" t="s">
        <v>5</v>
      </c>
      <c r="E15" s="8">
        <v>21</v>
      </c>
      <c r="F15" s="10" t="s">
        <v>28</v>
      </c>
      <c r="G15" s="8">
        <v>20905</v>
      </c>
      <c r="H15" s="8">
        <v>10500</v>
      </c>
      <c r="I15" s="8"/>
      <c r="J15" s="8"/>
      <c r="K15" s="8"/>
      <c r="L15" s="8">
        <v>4134</v>
      </c>
      <c r="M15" s="8">
        <f t="shared" si="0"/>
        <v>14634</v>
      </c>
      <c r="N15" s="11">
        <f t="shared" si="1"/>
        <v>109.755</v>
      </c>
      <c r="O15" s="11">
        <f t="shared" si="2"/>
        <v>1260</v>
      </c>
      <c r="P15" s="8">
        <v>0</v>
      </c>
      <c r="Q15" s="8">
        <v>0</v>
      </c>
      <c r="R15" s="8" t="s">
        <v>28</v>
      </c>
      <c r="S15" s="11">
        <f t="shared" si="3"/>
        <v>1369.7550000000001</v>
      </c>
      <c r="T15" s="12">
        <f t="shared" si="4"/>
        <v>13264.244999999999</v>
      </c>
      <c r="U15" s="8"/>
      <c r="V15" s="10"/>
      <c r="W15" s="16"/>
    </row>
  </sheetData>
  <mergeCells count="24">
    <mergeCell ref="V8:V9"/>
    <mergeCell ref="A6:B6"/>
    <mergeCell ref="C6:Q6"/>
    <mergeCell ref="R6:W6"/>
    <mergeCell ref="A8:A9"/>
    <mergeCell ref="B8:B9"/>
    <mergeCell ref="C8:C9"/>
    <mergeCell ref="D8:D9"/>
    <mergeCell ref="E8:E9"/>
    <mergeCell ref="F8:F9"/>
    <mergeCell ref="G8:G9"/>
    <mergeCell ref="W8:W9"/>
    <mergeCell ref="H8:L8"/>
    <mergeCell ref="M8:M9"/>
    <mergeCell ref="N8:S8"/>
    <mergeCell ref="T8:T9"/>
    <mergeCell ref="U8:U9"/>
    <mergeCell ref="A1:B1"/>
    <mergeCell ref="A2:B2"/>
    <mergeCell ref="A3:W3"/>
    <mergeCell ref="A5:B5"/>
    <mergeCell ref="C5:Q5"/>
    <mergeCell ref="R5:W5"/>
    <mergeCell ref="S2:U2"/>
  </mergeCells>
  <pageMargins left="0.2" right="0.2" top="0.47244094488188981" bottom="0.51181102362204722" header="0.31496062992125984" footer="0.31496062992125984"/>
  <pageSetup scale="4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</dc:creator>
  <cp:lastModifiedBy>user</cp:lastModifiedBy>
  <cp:lastPrinted>2023-07-19T10:58:36Z</cp:lastPrinted>
  <dcterms:created xsi:type="dcterms:W3CDTF">2023-01-04T04:53:19Z</dcterms:created>
  <dcterms:modified xsi:type="dcterms:W3CDTF">2023-07-19T11:14:24Z</dcterms:modified>
</cp:coreProperties>
</file>